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24\Inglés\03-Marzo\"/>
    </mc:Choice>
  </mc:AlternateContent>
  <xr:revisionPtr revIDLastSave="0" documentId="13_ncr:1_{EA754ADD-D9B6-4ABE-AC4B-715D374BFAF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ond Ext" sheetId="4" r:id="rId1"/>
    <sheet name="Data" sheetId="3" state="hidden" r:id="rId2"/>
  </sheets>
  <definedNames>
    <definedName name="_xlnm._FilterDatabase" localSheetId="0" hidden="1">'Bond Ext'!$N$13:$N$51</definedName>
    <definedName name="ExternalData_1" localSheetId="1" hidden="1">Data!$A$1:$A$2</definedName>
    <definedName name="ExternalData_2" localSheetId="1" hidden="1">Data!$C$1:$D$2</definedName>
    <definedName name="ExternalData_3" localSheetId="1" hidden="1">Data!$F$1:$F$2</definedName>
    <definedName name="ExternalData_4" localSheetId="0" hidden="1">'Bond Ext'!$B$57:$D$84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4" l="1"/>
  <c r="J52" i="4"/>
  <c r="K52" i="4"/>
  <c r="L52" i="4"/>
  <c r="E84" i="4"/>
  <c r="F84" i="4"/>
  <c r="G84" i="4"/>
  <c r="H84" i="4"/>
  <c r="I84" i="4"/>
  <c r="J84" i="4"/>
  <c r="K84" i="4"/>
  <c r="L84" i="4"/>
  <c r="F93" i="4"/>
  <c r="G93" i="4"/>
  <c r="H93" i="4"/>
  <c r="I93" i="4"/>
  <c r="J93" i="4"/>
  <c r="K93" i="4"/>
  <c r="L93" i="4"/>
  <c r="E9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onto_Circulacion" description="Connection to the 'Monto_Circulacion' query in the workbook." type="5" refreshedVersion="6" background="1" saveData="1">
    <dbPr connection="Provider=Microsoft.Mashup.OleDb.1;Data Source=$Workbook$;Location=Monto_Circulacion;Extended Properties=&quot;&quot;" command="SELECT * FROM [Monto_Circulacion]"/>
  </connection>
  <connection id="2" xr16:uid="{00000000-0015-0000-FFFF-FFFF01000000}" keepAlive="1" name="Query - Servicio_USD" description="Connection to the 'Servicio_USD' query in the workbook." type="5" refreshedVersion="6" background="1" saveData="1">
    <dbPr connection="Provider=Microsoft.Mashup.OleDb.1;Data Source=$Workbook$;Location=Servicio_USD;Extended Properties=&quot;&quot;" command="SELECT * FROM [Servicio_USD]"/>
  </connection>
</connections>
</file>

<file path=xl/sharedStrings.xml><?xml version="1.0" encoding="utf-8"?>
<sst xmlns="http://schemas.openxmlformats.org/spreadsheetml/2006/main" count="256" uniqueCount="121">
  <si>
    <t>XS0052684601</t>
  </si>
  <si>
    <t>USD</t>
  </si>
  <si>
    <t>Globales 0952-1</t>
  </si>
  <si>
    <t>Globales 2010-24-0001</t>
  </si>
  <si>
    <t>US25714PAK49</t>
  </si>
  <si>
    <t>USP3579EBZ99</t>
  </si>
  <si>
    <t>DOP</t>
  </si>
  <si>
    <t>Globales 2013-24-0002</t>
  </si>
  <si>
    <t>US25714PBZ09</t>
  </si>
  <si>
    <t>Globales 2013-24-0001</t>
  </si>
  <si>
    <t>US25714PBY34</t>
  </si>
  <si>
    <t>Globales 2015-24-0001</t>
  </si>
  <si>
    <t>US25714PCV85</t>
  </si>
  <si>
    <t>Globales 2016-24-0001</t>
  </si>
  <si>
    <t>USP3579EBK21</t>
  </si>
  <si>
    <t>Globales 2019-24-0002</t>
  </si>
  <si>
    <t>USP3579ECD78</t>
  </si>
  <si>
    <t>Globales 2017-24-0001</t>
  </si>
  <si>
    <t>USP3579EBV85</t>
  </si>
  <si>
    <t>Globales 0953</t>
  </si>
  <si>
    <t>USP3579EAG28</t>
  </si>
  <si>
    <t>Globales 2018-24-0003</t>
  </si>
  <si>
    <t>USP3579ECB13</t>
  </si>
  <si>
    <t>Globales 2020-24-0001</t>
  </si>
  <si>
    <t>USP3579ECF27</t>
  </si>
  <si>
    <t>Globales 2014-24-0001</t>
  </si>
  <si>
    <t>US25714PCF36</t>
  </si>
  <si>
    <t>Globales 2015-24-0002</t>
  </si>
  <si>
    <t>US25714PCW68</t>
  </si>
  <si>
    <t>Globales 2018-24-0001</t>
  </si>
  <si>
    <t>USP3579EBY25</t>
  </si>
  <si>
    <t>Globales 2019-24-0001</t>
  </si>
  <si>
    <t>USP3579ECE51</t>
  </si>
  <si>
    <t>Globales 2020-24-0002</t>
  </si>
  <si>
    <t>USP3579ECG00</t>
  </si>
  <si>
    <t>fecha_corte</t>
  </si>
  <si>
    <t>ano_minimo</t>
  </si>
  <si>
    <t>ano_maximo</t>
  </si>
  <si>
    <t>ano</t>
  </si>
  <si>
    <t>USP3579ECH82</t>
  </si>
  <si>
    <t>Globales 2020-24-0003</t>
  </si>
  <si>
    <t>Principal 2024</t>
  </si>
  <si>
    <t>USP3579ECJ49</t>
  </si>
  <si>
    <t>Globales 2021-24-0001</t>
  </si>
  <si>
    <t>Globales 0353</t>
  </si>
  <si>
    <t>USP3579EAF45</t>
  </si>
  <si>
    <t>Globales 0951-1</t>
  </si>
  <si>
    <t>USP3579EAE79</t>
  </si>
  <si>
    <t>TOTAL</t>
  </si>
  <si>
    <t>2019-24-0002 1</t>
  </si>
  <si>
    <t>2019-24-0002 2</t>
  </si>
  <si>
    <t>2013-24-0001 1</t>
  </si>
  <si>
    <t>0953 1</t>
  </si>
  <si>
    <t>2014-24-0001 1</t>
  </si>
  <si>
    <t>2014-24-0001 2</t>
  </si>
  <si>
    <t>2015-24-0001 1</t>
  </si>
  <si>
    <t>2015-24-0002 1</t>
  </si>
  <si>
    <t>2015-24-0002 2</t>
  </si>
  <si>
    <t>2015-24-0001 2</t>
  </si>
  <si>
    <t>2016-24-0001 1</t>
  </si>
  <si>
    <t>2016-24-0001 2</t>
  </si>
  <si>
    <t>2017-24-0001 1</t>
  </si>
  <si>
    <t>2017-24-0001 2</t>
  </si>
  <si>
    <t>2018-24-0001 1</t>
  </si>
  <si>
    <t>2018-24-0003 1</t>
  </si>
  <si>
    <t>2019-24-0001 1</t>
  </si>
  <si>
    <t>2020-24-0002 1</t>
  </si>
  <si>
    <t>2020-24-0001 1</t>
  </si>
  <si>
    <t>2020-24-0002 2</t>
  </si>
  <si>
    <t>2020-24-0003 1</t>
  </si>
  <si>
    <t>2020-24-0003 2</t>
  </si>
  <si>
    <t>2021-24-0001 1</t>
  </si>
  <si>
    <t>2020-24-0001 2</t>
  </si>
  <si>
    <t>Principal 2025</t>
  </si>
  <si>
    <t>2016-24-0001 3</t>
  </si>
  <si>
    <t>PUBLIC DEBT OFFICE</t>
  </si>
  <si>
    <t>MINISTRY OF FINANCE</t>
  </si>
  <si>
    <t>DOMINICAN REPUBLIC</t>
  </si>
  <si>
    <t>Public Sector External Outstanding Bond Issues</t>
  </si>
  <si>
    <t>Amount in Millions</t>
  </si>
  <si>
    <t>Amount in Millions USD</t>
  </si>
  <si>
    <t>Total</t>
  </si>
  <si>
    <t>Globales 2022-24-0001</t>
  </si>
  <si>
    <t>USP3579ECP09</t>
  </si>
  <si>
    <t>Globales 2022-24-0002</t>
  </si>
  <si>
    <t>USP3579ECN50</t>
  </si>
  <si>
    <t>2022-24-0001 1</t>
  </si>
  <si>
    <t>2022-24-0002 1</t>
  </si>
  <si>
    <t>September 2022</t>
  </si>
  <si>
    <t>Principal 2026</t>
  </si>
  <si>
    <t>Bond Reference</t>
  </si>
  <si>
    <t>ISIN Code</t>
  </si>
  <si>
    <t>Currency</t>
  </si>
  <si>
    <t>Interests 2024</t>
  </si>
  <si>
    <t>Interests 2025</t>
  </si>
  <si>
    <t>Interests 2026</t>
  </si>
  <si>
    <t>2023-24-0001 1</t>
  </si>
  <si>
    <t>USP3579ECR64</t>
  </si>
  <si>
    <t>Amount in Millions DOP</t>
  </si>
  <si>
    <t>2023-24-0002 1</t>
  </si>
  <si>
    <t>USP3579ECQ81</t>
  </si>
  <si>
    <t>Globales 2023-24-0002</t>
  </si>
  <si>
    <t>Globales 2023-24-0001</t>
  </si>
  <si>
    <t>Globales 2018-24-0002</t>
  </si>
  <si>
    <t>Globales 2023-24-0003</t>
  </si>
  <si>
    <t>USP3579ECS48</t>
  </si>
  <si>
    <t>2023-24-0003 1</t>
  </si>
  <si>
    <t>Settlement/Exchange Date</t>
  </si>
  <si>
    <t>Maturity Date</t>
  </si>
  <si>
    <t>Coupon Rate</t>
  </si>
  <si>
    <t>Amount Issued</t>
  </si>
  <si>
    <t>Exchanged</t>
  </si>
  <si>
    <t>Capitalized</t>
  </si>
  <si>
    <t>Reimbursed</t>
  </si>
  <si>
    <t>Outstanding Amount</t>
  </si>
  <si>
    <t>Principal 2027</t>
  </si>
  <si>
    <t>Interests 2027</t>
  </si>
  <si>
    <t>Non Financial Public Sector External Bonds Debt Service Projections, 2024-2027</t>
  </si>
  <si>
    <t>*The Outstanding Amount column is expressed in US dollars.</t>
  </si>
  <si>
    <t>*The figures from 2024 correspond to debt service estimates as of April 2024</t>
  </si>
  <si>
    <t>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</si>
</sst>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A]d\-mmm\-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19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5" fillId="0" borderId="0" xfId="1" applyFont="1"/>
    <xf numFmtId="0" fontId="1" fillId="0" borderId="0" xfId="1"/>
    <xf numFmtId="4" fontId="1" fillId="0" borderId="0" xfId="1" applyNumberFormat="1"/>
    <xf numFmtId="0" fontId="2" fillId="2" borderId="0" xfId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1" xfId="0" applyFont="1" applyBorder="1"/>
    <xf numFmtId="22" fontId="0" fillId="0" borderId="0" xfId="0" applyNumberForma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0" xfId="1" applyNumberForma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80">
    <dxf>
      <numFmt numFmtId="0" formatCode="General"/>
    </dxf>
    <dxf>
      <numFmt numFmtId="27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519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C0A]d\-mmm\-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name val="Arial"/>
        <family val="2"/>
        <scheme val="none"/>
      </font>
      <numFmt numFmtId="164" formatCode="[$-C0A]d\-mmm\-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1" hidden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519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C0A]d\-mmm\-yy;@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C0A]d\-mmm\-yy;@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C0A]d\-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C0A]d\-mmm\-yy;@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C0A]d\-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5198"/>
        </patternFill>
      </fill>
      <alignment horizontal="center" vertical="center" textRotation="0" wrapText="1" indent="0" justifyLastLine="0" shrinkToFit="0" readingOrder="0"/>
    </dxf>
    <dxf>
      <fill>
        <patternFill>
          <bgColor theme="0"/>
        </patternFill>
      </fill>
    </dxf>
    <dxf>
      <font>
        <b/>
        <i val="0"/>
      </font>
      <border diagonalUp="0" diagonalDown="0">
        <left/>
        <right/>
        <top/>
        <bottom style="double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 count="3" xr9:uid="{00000000-0011-0000-FFFF-FFFF00000000}">
      <tableStyleElement type="wholeTable" dxfId="79"/>
      <tableStyleElement type="headerRow" dxfId="78"/>
      <tableStyleElement type="totalRow" dxfId="77"/>
    </tableStyle>
    <tableStyle name="Table Style 2" pivot="0" count="1" xr9:uid="{00000000-0011-0000-FFFF-FFFF01000000}">
      <tableStyleElement type="firstColumnStripe" dxfId="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476249</xdr:colOff>
      <xdr:row>0</xdr:row>
      <xdr:rowOff>28575</xdr:rowOff>
    </xdr:from>
    <xdr:to>
      <xdr:col>6</xdr:col>
      <xdr:colOff>1362074</xdr:colOff>
      <xdr:row>4</xdr:row>
      <xdr:rowOff>114487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EBC9D0-F6E4-456B-9FF3-CC4FCE7A2B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8420099" y="28575"/>
          <a:ext cx="885825" cy="84791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2" xr16:uid="{00000000-0016-0000-0000-000001000000}" autoFormatId="0" applyNumberFormats="0" applyBorderFormats="0" applyFontFormats="1" applyPatternFormats="1" applyAlignmentFormats="0" applyWidthHeightFormats="0">
  <queryTableRefresh preserveSortFilterLayout="0" nextId="12" unboundColumnsRight="8">
    <queryTableFields count="11">
      <queryTableField id="1" name="Referencia Bono" tableColumnId="1"/>
      <queryTableField id="2" name="Código ISIN" tableColumnId="2"/>
      <queryTableField id="3" name="Moneda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</queryTableFields>
    <queryTableDeletedFields count="8">
      <deletedField name="Principal 2022"/>
      <deletedField name="Intereses 2022"/>
      <deletedField name="Principal 2023"/>
      <deletedField name="Intereses 2023"/>
      <deletedField name="Principal 2024"/>
      <deletedField name="Intereses 2024"/>
      <deletedField name="Principal 2025"/>
      <deletedField name="Intereses 2025"/>
    </queryTableDeleted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Monto_Circulacion8" displayName="Monto_Circulacion8" ref="B13:L52" totalsRowCount="1" headerRowDxfId="75" dataDxfId="74" totalsRowDxfId="73" headerRowCellStyle="Normal 2">
  <sortState xmlns:xlrd2="http://schemas.microsoft.com/office/spreadsheetml/2017/richdata2" ref="B14:L48">
    <sortCondition ref="D13:D48"/>
  </sortState>
  <tableColumns count="11">
    <tableColumn id="23" xr3:uid="{00000000-0010-0000-0000-000017000000}" name="Bond Reference" dataDxfId="72" totalsRowDxfId="71"/>
    <tableColumn id="24" xr3:uid="{00000000-0010-0000-0000-000018000000}" name="ISIN Code" dataDxfId="70" totalsRowDxfId="69"/>
    <tableColumn id="25" xr3:uid="{00000000-0010-0000-0000-000019000000}" name="Settlement/Exchange Date" dataDxfId="68" totalsRowDxfId="67"/>
    <tableColumn id="26" xr3:uid="{00000000-0010-0000-0000-00001A000000}" name="Maturity Date" dataDxfId="66" totalsRowDxfId="65"/>
    <tableColumn id="27" xr3:uid="{00000000-0010-0000-0000-00001B000000}" name="Coupon Rate" dataDxfId="64" totalsRowDxfId="63"/>
    <tableColumn id="28" xr3:uid="{00000000-0010-0000-0000-00001C000000}" name="Amount Issued" dataDxfId="62" totalsRowDxfId="61"/>
    <tableColumn id="29" xr3:uid="{00000000-0010-0000-0000-00001D000000}" name="Currency" totalsRowLabel="TOTAL" dataDxfId="60" totalsRowDxfId="59"/>
    <tableColumn id="30" xr3:uid="{00000000-0010-0000-0000-00001E000000}" name="Exchanged" totalsRowFunction="sum" dataDxfId="58" totalsRowDxfId="57"/>
    <tableColumn id="31" xr3:uid="{00000000-0010-0000-0000-00001F000000}" name="Capitalized" totalsRowFunction="sum" dataDxfId="56" totalsRowDxfId="55"/>
    <tableColumn id="32" xr3:uid="{00000000-0010-0000-0000-000020000000}" name="Reimbursed" totalsRowFunction="sum" dataDxfId="54" totalsRowDxfId="53"/>
    <tableColumn id="33" xr3:uid="{00000000-0010-0000-0000-000021000000}" name="Outstanding Amount" totalsRowFunction="sum" dataDxfId="52" totalsRowDxfId="51"/>
  </tableColumns>
  <tableStyleInfo name="Table Style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Servicio_DOP9" displayName="Servicio_DOP9" ref="B89:L93" headerRowCount="0" headerRowDxfId="50" dataDxfId="49" headerRowCellStyle="Normal 2" dataCellStyle="Normal 2">
  <tableColumns count="11">
    <tableColumn id="1" xr3:uid="{00000000-0010-0000-0100-000001000000}" name="Referencia Bono" totalsRowLabel="Total" dataDxfId="48" totalsRowDxfId="47" dataCellStyle="Normal 2"/>
    <tableColumn id="2" xr3:uid="{00000000-0010-0000-0100-000002000000}" name="Código ISIN" dataDxfId="46" totalsRowDxfId="45" dataCellStyle="Normal 2"/>
    <tableColumn id="3" xr3:uid="{00000000-0010-0000-0100-000003000000}" name="Moneda" dataDxfId="44" totalsRowDxfId="43" dataCellStyle="Normal 2"/>
    <tableColumn id="4" xr3:uid="{00000000-0010-0000-0100-000004000000}" name="Principal 2022" totalsRowFunction="sum" dataDxfId="42" totalsRowDxfId="41" dataCellStyle="Normal 2"/>
    <tableColumn id="5" xr3:uid="{00000000-0010-0000-0100-000005000000}" name="Intereses 2022" totalsRowFunction="sum" dataDxfId="40" totalsRowDxfId="39" dataCellStyle="Normal 2"/>
    <tableColumn id="6" xr3:uid="{00000000-0010-0000-0100-000006000000}" name="Principal 2023" totalsRowFunction="sum" dataDxfId="38" totalsRowDxfId="37" dataCellStyle="Normal 2"/>
    <tableColumn id="7" xr3:uid="{00000000-0010-0000-0100-000007000000}" name="Intereses 2023" totalsRowFunction="sum" dataDxfId="36" totalsRowDxfId="35" dataCellStyle="Normal 2"/>
    <tableColumn id="8" xr3:uid="{00000000-0010-0000-0100-000008000000}" name="Principal 2024" totalsRowFunction="sum" dataDxfId="34" totalsRowDxfId="33" dataCellStyle="Normal 2"/>
    <tableColumn id="9" xr3:uid="{00000000-0010-0000-0100-000009000000}" name="Intereses 2024" totalsRowFunction="sum" dataDxfId="32" totalsRowDxfId="31" dataCellStyle="Normal 2"/>
    <tableColumn id="10" xr3:uid="{00000000-0010-0000-0100-00000A000000}" name="Principal 2025" totalsRowFunction="sum" dataDxfId="30" totalsRowDxfId="29" dataCellStyle="Normal 2"/>
    <tableColumn id="11" xr3:uid="{00000000-0010-0000-0100-00000B000000}" name="Intereses 2025" totalsRowFunction="sum" dataDxfId="28" totalsRowDxfId="27" dataCellStyle="Normal 2"/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rvicio_USD_210" displayName="Servicio_USD_210" ref="B57:L84" tableType="queryTable" headerRowDxfId="26" dataDxfId="25" totalsRowDxfId="24" headerRowCellStyle="Normal 2">
  <autoFilter ref="B57:L84" xr:uid="{00000000-0009-0000-0100-000009000000}"/>
  <tableColumns count="11">
    <tableColumn id="1" xr3:uid="{00000000-0010-0000-0200-000001000000}" uniqueName="1" name="Bond Reference" totalsRowLabel="Total" queryTableFieldId="1" dataDxfId="23" totalsRowDxfId="22"/>
    <tableColumn id="2" xr3:uid="{00000000-0010-0000-0200-000002000000}" uniqueName="2" name="ISIN Code" queryTableFieldId="2" dataDxfId="21" totalsRowDxfId="20"/>
    <tableColumn id="3" xr3:uid="{00000000-0010-0000-0200-000003000000}" uniqueName="3" name="Currency" queryTableFieldId="3" dataDxfId="19" totalsRowDxfId="18"/>
    <tableColumn id="4" xr3:uid="{00000000-0010-0000-0200-000004000000}" uniqueName="4" name="Principal 2024" totalsRowFunction="sum" queryTableFieldId="4" dataDxfId="17" totalsRowDxfId="16"/>
    <tableColumn id="5" xr3:uid="{00000000-0010-0000-0200-000005000000}" uniqueName="5" name="Interests 2024" totalsRowFunction="sum" queryTableFieldId="5" dataDxfId="15" totalsRowDxfId="14"/>
    <tableColumn id="6" xr3:uid="{00000000-0010-0000-0200-000006000000}" uniqueName="6" name="Principal 2025" totalsRowFunction="sum" queryTableFieldId="6" dataDxfId="13" totalsRowDxfId="12"/>
    <tableColumn id="7" xr3:uid="{00000000-0010-0000-0200-000007000000}" uniqueName="7" name="Interests 2025" totalsRowFunction="sum" queryTableFieldId="7" dataDxfId="11" totalsRowDxfId="10"/>
    <tableColumn id="8" xr3:uid="{00000000-0010-0000-0200-000008000000}" uniqueName="8" name="Principal 2026" totalsRowFunction="sum" queryTableFieldId="8" dataDxfId="9" totalsRowDxfId="8"/>
    <tableColumn id="9" xr3:uid="{00000000-0010-0000-0200-000009000000}" uniqueName="9" name="Interests 2026" totalsRowFunction="sum" queryTableFieldId="9" dataDxfId="7" totalsRowDxfId="6"/>
    <tableColumn id="10" xr3:uid="{00000000-0010-0000-0200-00000A000000}" uniqueName="10" name="Principal 2027" totalsRowFunction="sum" queryTableFieldId="10" dataDxfId="5" totalsRowDxfId="4"/>
    <tableColumn id="11" xr3:uid="{00000000-0010-0000-0200-00000B000000}" uniqueName="11" name="Interests 2027" totalsRowFunction="sum" queryTableFieldId="11" dataDxfId="3" totalsRowDxfId="2"/>
  </tableColumns>
  <tableStyleInfo name="Table Sty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Fecha_Monto_Circulación" displayName="Fecha_Monto_Circulación" ref="A1:A2" totalsRowShown="0">
  <autoFilter ref="A1:A2" xr:uid="{00000000-0009-0000-0100-00000A000000}"/>
  <tableColumns count="1">
    <tableColumn id="1" xr3:uid="{00000000-0010-0000-0300-000001000000}" name="fecha_corte" dataDxfId="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Fecha_Proyeccion" displayName="Fecha_Proyeccion" ref="C1:D2" totalsRowShown="0">
  <autoFilter ref="C1:D2" xr:uid="{00000000-0009-0000-0100-00000B000000}"/>
  <tableColumns count="2">
    <tableColumn id="1" xr3:uid="{00000000-0010-0000-0400-000001000000}" name="ano_minimo"/>
    <tableColumn id="2" xr3:uid="{00000000-0010-0000-0400-000002000000}" name="ano_maximo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Fecha_Proyeccion_Formateada" displayName="Fecha_Proyeccion_Formateada" ref="F1:F2" totalsRowShown="0">
  <autoFilter ref="F1:F2" xr:uid="{00000000-0009-0000-0100-00000C000000}"/>
  <tableColumns count="1">
    <tableColumn id="1" xr3:uid="{00000000-0010-0000-0500-000001000000}" name="ano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O95"/>
  <sheetViews>
    <sheetView showGridLines="0" tabSelected="1" zoomScale="85" zoomScaleNormal="85" workbookViewId="0"/>
  </sheetViews>
  <sheetFormatPr defaultRowHeight="15" x14ac:dyDescent="0.25"/>
  <cols>
    <col min="1" max="1" width="2" customWidth="1"/>
    <col min="2" max="2" width="26" bestFit="1" customWidth="1"/>
    <col min="3" max="3" width="20.5703125" bestFit="1" customWidth="1"/>
    <col min="4" max="4" width="18.85546875" customWidth="1"/>
    <col min="5" max="5" width="23.140625" bestFit="1" customWidth="1"/>
    <col min="6" max="6" width="23.5703125" bestFit="1" customWidth="1"/>
    <col min="7" max="7" width="23.140625" bestFit="1" customWidth="1"/>
    <col min="8" max="8" width="23.5703125" bestFit="1" customWidth="1"/>
    <col min="9" max="9" width="23.140625" bestFit="1" customWidth="1"/>
    <col min="10" max="10" width="23.5703125" bestFit="1" customWidth="1"/>
    <col min="11" max="11" width="23.140625" bestFit="1" customWidth="1"/>
    <col min="12" max="12" width="23.5703125" bestFit="1" customWidth="1"/>
  </cols>
  <sheetData>
    <row r="6" spans="2:14" x14ac:dyDescent="0.25">
      <c r="B6" s="24" t="s">
        <v>75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4" x14ac:dyDescent="0.25">
      <c r="B7" s="24" t="s">
        <v>76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14" x14ac:dyDescent="0.25">
      <c r="B8" s="24" t="s">
        <v>77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4" x14ac:dyDescent="0.25">
      <c r="B9" s="3"/>
      <c r="C9" s="3"/>
      <c r="D9" s="4"/>
      <c r="E9" s="4"/>
      <c r="F9" s="3"/>
      <c r="G9" s="3"/>
      <c r="H9" s="3"/>
      <c r="I9" s="3"/>
      <c r="J9" s="3"/>
      <c r="K9" s="3"/>
      <c r="L9" s="3"/>
    </row>
    <row r="10" spans="2:14" x14ac:dyDescent="0.25">
      <c r="B10" s="24" t="s">
        <v>78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4" x14ac:dyDescent="0.25">
      <c r="B11" s="25" t="s">
        <v>120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2:14" x14ac:dyDescent="0.25">
      <c r="B12" s="24" t="s">
        <v>79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14" ht="38.25" customHeight="1" x14ac:dyDescent="0.25">
      <c r="B13" s="8" t="s">
        <v>90</v>
      </c>
      <c r="C13" s="8" t="s">
        <v>91</v>
      </c>
      <c r="D13" s="8" t="s">
        <v>107</v>
      </c>
      <c r="E13" s="8" t="s">
        <v>108</v>
      </c>
      <c r="F13" s="8" t="s">
        <v>109</v>
      </c>
      <c r="G13" s="8" t="s">
        <v>110</v>
      </c>
      <c r="H13" s="8" t="s">
        <v>92</v>
      </c>
      <c r="I13" s="8" t="s">
        <v>111</v>
      </c>
      <c r="J13" s="8" t="s">
        <v>112</v>
      </c>
      <c r="K13" s="8" t="s">
        <v>113</v>
      </c>
      <c r="L13" s="8" t="s">
        <v>114</v>
      </c>
    </row>
    <row r="14" spans="2:14" x14ac:dyDescent="0.25">
      <c r="B14" s="3" t="s">
        <v>44</v>
      </c>
      <c r="C14" s="1" t="s">
        <v>0</v>
      </c>
      <c r="D14" s="20">
        <v>34576</v>
      </c>
      <c r="E14" s="20">
        <v>43069</v>
      </c>
      <c r="F14" s="1">
        <v>2.125</v>
      </c>
      <c r="G14" s="9">
        <v>12.080800999999999</v>
      </c>
      <c r="H14" s="2" t="s">
        <v>1</v>
      </c>
      <c r="I14" s="9">
        <v>0</v>
      </c>
      <c r="J14" s="9">
        <v>0</v>
      </c>
      <c r="K14" s="9">
        <v>12.080800999999999</v>
      </c>
      <c r="L14" s="9">
        <v>0</v>
      </c>
      <c r="N14" s="22"/>
    </row>
    <row r="15" spans="2:14" x14ac:dyDescent="0.25">
      <c r="B15" s="3" t="s">
        <v>2</v>
      </c>
      <c r="C15" s="1" t="s">
        <v>45</v>
      </c>
      <c r="D15" s="20">
        <v>38375</v>
      </c>
      <c r="E15" s="20">
        <v>43123</v>
      </c>
      <c r="F15" s="1">
        <v>9.0399999999999991</v>
      </c>
      <c r="G15" s="9">
        <v>586.46600000000001</v>
      </c>
      <c r="H15" s="2" t="s">
        <v>1</v>
      </c>
      <c r="I15" s="9">
        <v>0</v>
      </c>
      <c r="J15" s="9">
        <v>54.527782000000002</v>
      </c>
      <c r="K15" s="9">
        <v>640.99378200000001</v>
      </c>
      <c r="L15" s="9">
        <v>0</v>
      </c>
      <c r="N15" s="22"/>
    </row>
    <row r="16" spans="2:14" x14ac:dyDescent="0.25">
      <c r="B16" s="3" t="s">
        <v>46</v>
      </c>
      <c r="C16" s="1" t="s">
        <v>47</v>
      </c>
      <c r="D16" s="20">
        <v>38438</v>
      </c>
      <c r="E16" s="20">
        <v>40813</v>
      </c>
      <c r="F16" s="1">
        <v>9.5</v>
      </c>
      <c r="G16" s="9">
        <v>480.23399999999998</v>
      </c>
      <c r="H16" s="2" t="s">
        <v>1</v>
      </c>
      <c r="I16" s="9">
        <v>0</v>
      </c>
      <c r="J16" s="9">
        <v>46.989505999999999</v>
      </c>
      <c r="K16" s="9">
        <v>527.22350600000004</v>
      </c>
      <c r="L16" s="9">
        <v>0</v>
      </c>
      <c r="N16" s="22"/>
    </row>
    <row r="17" spans="2:14" x14ac:dyDescent="0.25">
      <c r="B17" s="3" t="s">
        <v>19</v>
      </c>
      <c r="C17" s="1" t="s">
        <v>20</v>
      </c>
      <c r="D17" s="20">
        <v>38796</v>
      </c>
      <c r="E17" s="20">
        <v>46497</v>
      </c>
      <c r="F17" s="1">
        <v>8.625</v>
      </c>
      <c r="G17" s="9">
        <v>300</v>
      </c>
      <c r="H17" s="2" t="s">
        <v>1</v>
      </c>
      <c r="I17" s="9">
        <v>0</v>
      </c>
      <c r="J17" s="9">
        <v>0</v>
      </c>
      <c r="K17" s="9">
        <v>0</v>
      </c>
      <c r="L17" s="9">
        <v>300</v>
      </c>
      <c r="N17" s="22"/>
    </row>
    <row r="18" spans="2:14" x14ac:dyDescent="0.25">
      <c r="B18" s="3" t="s">
        <v>3</v>
      </c>
      <c r="C18" s="1" t="s">
        <v>4</v>
      </c>
      <c r="D18" s="20">
        <v>40304</v>
      </c>
      <c r="E18" s="20">
        <v>44322</v>
      </c>
      <c r="F18" s="1">
        <v>7.5</v>
      </c>
      <c r="G18" s="9">
        <v>750</v>
      </c>
      <c r="H18" s="2" t="s">
        <v>1</v>
      </c>
      <c r="I18" s="9">
        <v>0</v>
      </c>
      <c r="J18" s="9">
        <v>0</v>
      </c>
      <c r="K18" s="9">
        <v>750</v>
      </c>
      <c r="L18" s="9">
        <v>0</v>
      </c>
      <c r="N18" s="22"/>
    </row>
    <row r="19" spans="2:14" x14ac:dyDescent="0.25">
      <c r="B19" s="3" t="s">
        <v>3</v>
      </c>
      <c r="C19" s="1" t="s">
        <v>4</v>
      </c>
      <c r="D19" s="20">
        <v>40752</v>
      </c>
      <c r="E19" s="20">
        <v>44322</v>
      </c>
      <c r="F19" s="1">
        <v>7.5</v>
      </c>
      <c r="G19" s="9">
        <v>500</v>
      </c>
      <c r="H19" s="2" t="s">
        <v>1</v>
      </c>
      <c r="I19" s="9">
        <v>0</v>
      </c>
      <c r="J19" s="9">
        <v>0</v>
      </c>
      <c r="K19" s="9">
        <v>500</v>
      </c>
      <c r="L19" s="9">
        <v>0</v>
      </c>
      <c r="N19" s="22"/>
    </row>
    <row r="20" spans="2:14" x14ac:dyDescent="0.25">
      <c r="B20" s="3" t="s">
        <v>3</v>
      </c>
      <c r="C20" s="1" t="s">
        <v>4</v>
      </c>
      <c r="D20" s="20">
        <v>40863</v>
      </c>
      <c r="E20" s="20">
        <v>44322</v>
      </c>
      <c r="F20" s="1">
        <v>7.5</v>
      </c>
      <c r="G20" s="9">
        <v>250</v>
      </c>
      <c r="H20" s="2" t="s">
        <v>1</v>
      </c>
      <c r="I20" s="9">
        <v>0</v>
      </c>
      <c r="J20" s="9">
        <v>0</v>
      </c>
      <c r="K20" s="9">
        <v>250</v>
      </c>
      <c r="L20" s="9">
        <v>0</v>
      </c>
      <c r="N20" s="22"/>
    </row>
    <row r="21" spans="2:14" x14ac:dyDescent="0.25">
      <c r="B21" s="3" t="s">
        <v>9</v>
      </c>
      <c r="C21" s="1" t="s">
        <v>10</v>
      </c>
      <c r="D21" s="20">
        <v>41382</v>
      </c>
      <c r="E21" s="20">
        <v>45400</v>
      </c>
      <c r="F21" s="1">
        <v>5.875</v>
      </c>
      <c r="G21" s="9">
        <v>1000</v>
      </c>
      <c r="H21" s="2" t="s">
        <v>1</v>
      </c>
      <c r="I21" s="9">
        <v>0</v>
      </c>
      <c r="J21" s="9">
        <v>0</v>
      </c>
      <c r="K21" s="9">
        <v>987.39400000000001</v>
      </c>
      <c r="L21" s="9">
        <v>12.606</v>
      </c>
      <c r="N21" s="22"/>
    </row>
    <row r="22" spans="2:14" x14ac:dyDescent="0.25">
      <c r="B22" s="3" t="s">
        <v>7</v>
      </c>
      <c r="C22" s="1" t="s">
        <v>8</v>
      </c>
      <c r="D22" s="20">
        <v>41575</v>
      </c>
      <c r="E22" s="20">
        <v>45319</v>
      </c>
      <c r="F22" s="1">
        <v>6.6</v>
      </c>
      <c r="G22" s="9">
        <v>500</v>
      </c>
      <c r="H22" s="2" t="s">
        <v>1</v>
      </c>
      <c r="I22" s="9">
        <v>0</v>
      </c>
      <c r="J22" s="9">
        <v>0</v>
      </c>
      <c r="K22" s="9">
        <v>500</v>
      </c>
      <c r="L22" s="9">
        <v>0</v>
      </c>
      <c r="N22" s="22"/>
    </row>
    <row r="23" spans="2:14" x14ac:dyDescent="0.25">
      <c r="B23" s="3" t="s">
        <v>25</v>
      </c>
      <c r="C23" s="1" t="s">
        <v>26</v>
      </c>
      <c r="D23" s="20">
        <v>41759</v>
      </c>
      <c r="E23" s="20">
        <v>52717</v>
      </c>
      <c r="F23" s="1">
        <v>7.45</v>
      </c>
      <c r="G23" s="9">
        <v>1250</v>
      </c>
      <c r="H23" s="2" t="s">
        <v>1</v>
      </c>
      <c r="I23" s="9">
        <v>0</v>
      </c>
      <c r="J23" s="9">
        <v>0</v>
      </c>
      <c r="K23" s="9">
        <v>0</v>
      </c>
      <c r="L23" s="9">
        <v>1250</v>
      </c>
      <c r="N23" s="22"/>
    </row>
    <row r="24" spans="2:14" x14ac:dyDescent="0.25">
      <c r="B24" s="3" t="s">
        <v>25</v>
      </c>
      <c r="C24" s="1" t="s">
        <v>26</v>
      </c>
      <c r="D24" s="20">
        <v>41837</v>
      </c>
      <c r="E24" s="20">
        <v>52717</v>
      </c>
      <c r="F24" s="1">
        <v>7.45</v>
      </c>
      <c r="G24" s="9">
        <v>250</v>
      </c>
      <c r="H24" s="2" t="s">
        <v>1</v>
      </c>
      <c r="I24" s="9">
        <v>0</v>
      </c>
      <c r="J24" s="9">
        <v>0</v>
      </c>
      <c r="K24" s="9">
        <v>0</v>
      </c>
      <c r="L24" s="9">
        <v>250</v>
      </c>
      <c r="N24" s="22"/>
    </row>
    <row r="25" spans="2:14" x14ac:dyDescent="0.25">
      <c r="B25" s="3" t="s">
        <v>11</v>
      </c>
      <c r="C25" s="1" t="s">
        <v>12</v>
      </c>
      <c r="D25" s="20">
        <v>42031</v>
      </c>
      <c r="E25" s="20">
        <v>45684</v>
      </c>
      <c r="F25" s="1">
        <v>5.5</v>
      </c>
      <c r="G25" s="9">
        <v>1000</v>
      </c>
      <c r="H25" s="2" t="s">
        <v>1</v>
      </c>
      <c r="I25" s="9">
        <v>0</v>
      </c>
      <c r="J25" s="9">
        <v>0</v>
      </c>
      <c r="K25" s="9">
        <v>0</v>
      </c>
      <c r="L25" s="9">
        <v>1000</v>
      </c>
      <c r="N25" s="22"/>
    </row>
    <row r="26" spans="2:14" x14ac:dyDescent="0.25">
      <c r="B26" s="3" t="s">
        <v>27</v>
      </c>
      <c r="C26" s="1" t="s">
        <v>28</v>
      </c>
      <c r="D26" s="20">
        <v>42031</v>
      </c>
      <c r="E26" s="20">
        <v>52989</v>
      </c>
      <c r="F26" s="1">
        <v>6.85</v>
      </c>
      <c r="G26" s="9">
        <v>1500</v>
      </c>
      <c r="H26" s="2" t="s">
        <v>1</v>
      </c>
      <c r="I26" s="9">
        <v>0</v>
      </c>
      <c r="J26" s="9">
        <v>0</v>
      </c>
      <c r="K26" s="9">
        <v>0</v>
      </c>
      <c r="L26" s="9">
        <v>1500</v>
      </c>
      <c r="N26" s="22"/>
    </row>
    <row r="27" spans="2:14" x14ac:dyDescent="0.25">
      <c r="B27" s="3" t="s">
        <v>11</v>
      </c>
      <c r="C27" s="1" t="s">
        <v>12</v>
      </c>
      <c r="D27" s="20">
        <v>42131</v>
      </c>
      <c r="E27" s="20">
        <v>45684</v>
      </c>
      <c r="F27" s="1">
        <v>5.5</v>
      </c>
      <c r="G27" s="9">
        <v>500</v>
      </c>
      <c r="H27" s="2" t="s">
        <v>1</v>
      </c>
      <c r="I27" s="9">
        <v>0</v>
      </c>
      <c r="J27" s="9">
        <v>0</v>
      </c>
      <c r="K27" s="9">
        <v>227.798</v>
      </c>
      <c r="L27" s="9">
        <v>272.202</v>
      </c>
      <c r="N27" s="22"/>
    </row>
    <row r="28" spans="2:14" x14ac:dyDescent="0.25">
      <c r="B28" s="3" t="s">
        <v>27</v>
      </c>
      <c r="C28" s="1" t="s">
        <v>28</v>
      </c>
      <c r="D28" s="20">
        <v>42131</v>
      </c>
      <c r="E28" s="20">
        <v>52989</v>
      </c>
      <c r="F28" s="1">
        <v>6.85</v>
      </c>
      <c r="G28" s="9">
        <v>500</v>
      </c>
      <c r="H28" s="2" t="s">
        <v>1</v>
      </c>
      <c r="I28" s="9">
        <v>0</v>
      </c>
      <c r="J28" s="9">
        <v>0</v>
      </c>
      <c r="K28" s="9">
        <v>0</v>
      </c>
      <c r="L28" s="9">
        <v>500</v>
      </c>
      <c r="N28" s="22"/>
    </row>
    <row r="29" spans="2:14" x14ac:dyDescent="0.25">
      <c r="B29" s="3" t="s">
        <v>13</v>
      </c>
      <c r="C29" s="1" t="s">
        <v>14</v>
      </c>
      <c r="D29" s="20">
        <v>42398</v>
      </c>
      <c r="E29" s="20">
        <v>46051</v>
      </c>
      <c r="F29" s="1">
        <v>6.875</v>
      </c>
      <c r="G29" s="9">
        <v>1000</v>
      </c>
      <c r="H29" s="2" t="s">
        <v>1</v>
      </c>
      <c r="I29" s="9">
        <v>0</v>
      </c>
      <c r="J29" s="9">
        <v>0</v>
      </c>
      <c r="K29" s="9">
        <v>0</v>
      </c>
      <c r="L29" s="9">
        <v>1000</v>
      </c>
      <c r="N29" s="22"/>
    </row>
    <row r="30" spans="2:14" x14ac:dyDescent="0.25">
      <c r="B30" s="3" t="s">
        <v>13</v>
      </c>
      <c r="C30" s="1" t="s">
        <v>14</v>
      </c>
      <c r="D30" s="20">
        <v>42558</v>
      </c>
      <c r="E30" s="20">
        <v>46051</v>
      </c>
      <c r="F30" s="1">
        <v>6.875</v>
      </c>
      <c r="G30" s="9">
        <v>500</v>
      </c>
      <c r="H30" s="2" t="s">
        <v>1</v>
      </c>
      <c r="I30" s="9">
        <v>0</v>
      </c>
      <c r="J30" s="9">
        <v>0</v>
      </c>
      <c r="K30" s="9">
        <v>0</v>
      </c>
      <c r="L30" s="9">
        <v>500</v>
      </c>
      <c r="N30" s="22"/>
    </row>
    <row r="31" spans="2:14" x14ac:dyDescent="0.25">
      <c r="B31" s="3" t="s">
        <v>17</v>
      </c>
      <c r="C31" s="1" t="s">
        <v>18</v>
      </c>
      <c r="D31" s="20">
        <v>42760</v>
      </c>
      <c r="E31" s="20">
        <v>46412</v>
      </c>
      <c r="F31" s="1">
        <v>5.95</v>
      </c>
      <c r="G31" s="9">
        <v>1200</v>
      </c>
      <c r="H31" s="2" t="s">
        <v>1</v>
      </c>
      <c r="I31" s="9">
        <v>0</v>
      </c>
      <c r="J31" s="9">
        <v>0</v>
      </c>
      <c r="K31" s="9">
        <v>0</v>
      </c>
      <c r="L31" s="9">
        <v>1200</v>
      </c>
      <c r="N31" s="22"/>
    </row>
    <row r="32" spans="2:14" x14ac:dyDescent="0.25">
      <c r="B32" s="3" t="s">
        <v>17</v>
      </c>
      <c r="C32" s="1" t="s">
        <v>18</v>
      </c>
      <c r="D32" s="20">
        <v>42906</v>
      </c>
      <c r="E32" s="20">
        <v>46412</v>
      </c>
      <c r="F32" s="1">
        <v>5.95</v>
      </c>
      <c r="G32" s="9">
        <v>500</v>
      </c>
      <c r="H32" s="2" t="s">
        <v>1</v>
      </c>
      <c r="I32" s="9">
        <v>0</v>
      </c>
      <c r="J32" s="9">
        <v>0</v>
      </c>
      <c r="K32" s="9">
        <v>0</v>
      </c>
      <c r="L32" s="9">
        <v>500</v>
      </c>
      <c r="N32" s="22"/>
    </row>
    <row r="33" spans="2:15" x14ac:dyDescent="0.25">
      <c r="B33" s="3" t="s">
        <v>29</v>
      </c>
      <c r="C33" s="1" t="s">
        <v>30</v>
      </c>
      <c r="D33" s="20">
        <v>43146</v>
      </c>
      <c r="E33" s="20">
        <v>54103</v>
      </c>
      <c r="F33" s="1">
        <v>6.5</v>
      </c>
      <c r="G33" s="9">
        <v>1000</v>
      </c>
      <c r="H33" s="2" t="s">
        <v>1</v>
      </c>
      <c r="I33" s="9">
        <v>0</v>
      </c>
      <c r="J33" s="9">
        <v>0</v>
      </c>
      <c r="K33" s="9">
        <v>0</v>
      </c>
      <c r="L33" s="9">
        <v>1000</v>
      </c>
      <c r="N33" s="22"/>
    </row>
    <row r="34" spans="2:15" x14ac:dyDescent="0.25">
      <c r="B34" s="3" t="s">
        <v>103</v>
      </c>
      <c r="C34" s="1" t="s">
        <v>5</v>
      </c>
      <c r="D34" s="20">
        <v>43146</v>
      </c>
      <c r="E34" s="20">
        <v>44972</v>
      </c>
      <c r="F34" s="1">
        <v>8.9</v>
      </c>
      <c r="G34" s="9">
        <v>40000</v>
      </c>
      <c r="H34" s="2" t="s">
        <v>6</v>
      </c>
      <c r="I34" s="9">
        <v>0</v>
      </c>
      <c r="J34" s="9">
        <v>0</v>
      </c>
      <c r="K34" s="23">
        <v>40000</v>
      </c>
      <c r="L34" s="9">
        <v>0</v>
      </c>
      <c r="N34" s="22"/>
    </row>
    <row r="35" spans="2:15" x14ac:dyDescent="0.25">
      <c r="B35" s="3" t="s">
        <v>21</v>
      </c>
      <c r="C35" s="1" t="s">
        <v>22</v>
      </c>
      <c r="D35" s="20">
        <v>43300</v>
      </c>
      <c r="E35" s="20">
        <v>46953</v>
      </c>
      <c r="F35" s="1">
        <v>6</v>
      </c>
      <c r="G35" s="9">
        <v>1300</v>
      </c>
      <c r="H35" s="2" t="s">
        <v>1</v>
      </c>
      <c r="I35" s="9">
        <v>0</v>
      </c>
      <c r="J35" s="9">
        <v>0</v>
      </c>
      <c r="K35" s="9">
        <v>0</v>
      </c>
      <c r="L35" s="9">
        <v>1300</v>
      </c>
      <c r="N35" s="22"/>
      <c r="O35" s="22"/>
    </row>
    <row r="36" spans="2:15" x14ac:dyDescent="0.25">
      <c r="B36" s="3" t="s">
        <v>15</v>
      </c>
      <c r="C36" s="1" t="s">
        <v>16</v>
      </c>
      <c r="D36" s="20">
        <v>43621</v>
      </c>
      <c r="E36" s="20">
        <v>46178</v>
      </c>
      <c r="F36" s="1">
        <v>9.75</v>
      </c>
      <c r="G36" s="9">
        <v>50523</v>
      </c>
      <c r="H36" s="2" t="s">
        <v>6</v>
      </c>
      <c r="I36" s="9">
        <v>0</v>
      </c>
      <c r="J36" s="9">
        <v>0</v>
      </c>
      <c r="K36" s="23">
        <v>40792.050000000003</v>
      </c>
      <c r="L36" s="9">
        <v>164.97441705123026</v>
      </c>
      <c r="N36" s="22"/>
    </row>
    <row r="37" spans="2:15" x14ac:dyDescent="0.25">
      <c r="B37" s="3" t="s">
        <v>31</v>
      </c>
      <c r="C37" s="1" t="s">
        <v>32</v>
      </c>
      <c r="D37" s="20">
        <v>43621</v>
      </c>
      <c r="E37" s="20">
        <v>54579</v>
      </c>
      <c r="F37" s="1">
        <v>6.4</v>
      </c>
      <c r="G37" s="9">
        <v>1500</v>
      </c>
      <c r="H37" s="2" t="s">
        <v>1</v>
      </c>
      <c r="I37" s="9">
        <v>0</v>
      </c>
      <c r="J37" s="9">
        <v>0</v>
      </c>
      <c r="K37" s="9">
        <v>0</v>
      </c>
      <c r="L37" s="9">
        <v>1500</v>
      </c>
      <c r="N37" s="22"/>
    </row>
    <row r="38" spans="2:15" x14ac:dyDescent="0.25">
      <c r="B38" s="3" t="s">
        <v>33</v>
      </c>
      <c r="C38" s="1" t="s">
        <v>34</v>
      </c>
      <c r="D38" s="20">
        <v>43860</v>
      </c>
      <c r="E38" s="20">
        <v>58470</v>
      </c>
      <c r="F38" s="1">
        <v>5.875</v>
      </c>
      <c r="G38" s="9">
        <v>1500</v>
      </c>
      <c r="H38" s="2" t="s">
        <v>1</v>
      </c>
      <c r="I38" s="9">
        <v>0</v>
      </c>
      <c r="J38" s="9">
        <v>0</v>
      </c>
      <c r="K38" s="9">
        <v>0</v>
      </c>
      <c r="L38" s="9">
        <v>1500</v>
      </c>
      <c r="N38" s="22"/>
    </row>
    <row r="39" spans="2:15" x14ac:dyDescent="0.25">
      <c r="B39" s="3" t="s">
        <v>23</v>
      </c>
      <c r="C39" s="1" t="s">
        <v>24</v>
      </c>
      <c r="D39" s="20">
        <v>43860</v>
      </c>
      <c r="E39" s="20">
        <v>47513</v>
      </c>
      <c r="F39" s="1">
        <v>4.5</v>
      </c>
      <c r="G39" s="9">
        <v>1000</v>
      </c>
      <c r="H39" s="2" t="s">
        <v>1</v>
      </c>
      <c r="I39" s="9">
        <v>0</v>
      </c>
      <c r="J39" s="9">
        <v>0</v>
      </c>
      <c r="K39" s="9">
        <v>0</v>
      </c>
      <c r="L39" s="9">
        <v>1000</v>
      </c>
      <c r="N39" s="22"/>
    </row>
    <row r="40" spans="2:15" x14ac:dyDescent="0.25">
      <c r="B40" s="3" t="s">
        <v>33</v>
      </c>
      <c r="C40" s="1" t="s">
        <v>34</v>
      </c>
      <c r="D40" s="20">
        <v>44097</v>
      </c>
      <c r="E40" s="20">
        <v>58470</v>
      </c>
      <c r="F40" s="1">
        <v>5.875</v>
      </c>
      <c r="G40" s="9">
        <v>1700</v>
      </c>
      <c r="H40" s="2" t="s">
        <v>1</v>
      </c>
      <c r="I40" s="9">
        <v>0</v>
      </c>
      <c r="J40" s="9">
        <v>0</v>
      </c>
      <c r="K40" s="9">
        <v>0</v>
      </c>
      <c r="L40" s="9">
        <v>1700</v>
      </c>
      <c r="N40" s="22"/>
    </row>
    <row r="41" spans="2:15" x14ac:dyDescent="0.25">
      <c r="B41" s="3" t="s">
        <v>15</v>
      </c>
      <c r="C41" s="1" t="s">
        <v>16</v>
      </c>
      <c r="D41" s="20">
        <v>44097</v>
      </c>
      <c r="E41" s="20">
        <v>46178</v>
      </c>
      <c r="F41" s="1">
        <v>9.75</v>
      </c>
      <c r="G41" s="9">
        <v>17500</v>
      </c>
      <c r="H41" s="2" t="s">
        <v>6</v>
      </c>
      <c r="I41" s="9">
        <v>0</v>
      </c>
      <c r="J41" s="9">
        <v>0</v>
      </c>
      <c r="K41" s="9">
        <v>0</v>
      </c>
      <c r="L41" s="9">
        <v>296.68760998633542</v>
      </c>
      <c r="N41" s="22"/>
    </row>
    <row r="42" spans="2:15" x14ac:dyDescent="0.25">
      <c r="B42" s="3" t="s">
        <v>40</v>
      </c>
      <c r="C42" s="1" t="s">
        <v>39</v>
      </c>
      <c r="D42" s="20">
        <v>44097</v>
      </c>
      <c r="E42" s="20">
        <v>48480</v>
      </c>
      <c r="F42" s="1">
        <v>4.875</v>
      </c>
      <c r="G42" s="9">
        <v>1800</v>
      </c>
      <c r="H42" s="2" t="s">
        <v>1</v>
      </c>
      <c r="I42" s="9">
        <v>0</v>
      </c>
      <c r="J42" s="9">
        <v>0</v>
      </c>
      <c r="K42" s="9">
        <v>0</v>
      </c>
      <c r="L42" s="9">
        <v>1800</v>
      </c>
      <c r="N42" s="22"/>
    </row>
    <row r="43" spans="2:15" x14ac:dyDescent="0.25">
      <c r="B43" s="3" t="s">
        <v>40</v>
      </c>
      <c r="C43" s="1" t="s">
        <v>39</v>
      </c>
      <c r="D43" s="20">
        <v>44179</v>
      </c>
      <c r="E43" s="20">
        <v>48480</v>
      </c>
      <c r="F43" s="1">
        <v>4.875</v>
      </c>
      <c r="G43" s="9">
        <v>1266</v>
      </c>
      <c r="H43" s="2" t="s">
        <v>1</v>
      </c>
      <c r="I43" s="9">
        <v>0</v>
      </c>
      <c r="J43" s="9">
        <v>0</v>
      </c>
      <c r="K43" s="9">
        <v>0</v>
      </c>
      <c r="L43" s="9">
        <v>1266</v>
      </c>
      <c r="N43" s="22"/>
    </row>
    <row r="44" spans="2:15" x14ac:dyDescent="0.25">
      <c r="B44" s="3" t="s">
        <v>43</v>
      </c>
      <c r="C44" s="1" t="s">
        <v>42</v>
      </c>
      <c r="D44" s="20">
        <v>44217</v>
      </c>
      <c r="E44" s="20">
        <v>51522</v>
      </c>
      <c r="F44" s="1">
        <v>5.3</v>
      </c>
      <c r="G44" s="9">
        <v>1500</v>
      </c>
      <c r="H44" s="2" t="s">
        <v>1</v>
      </c>
      <c r="I44" s="9">
        <v>0</v>
      </c>
      <c r="J44" s="9">
        <v>0</v>
      </c>
      <c r="K44" s="9">
        <v>0</v>
      </c>
      <c r="L44" s="9">
        <v>1500</v>
      </c>
      <c r="N44" s="22"/>
    </row>
    <row r="45" spans="2:15" x14ac:dyDescent="0.25">
      <c r="B45" s="3" t="s">
        <v>23</v>
      </c>
      <c r="C45" s="1" t="s">
        <v>24</v>
      </c>
      <c r="D45" s="20">
        <v>44217</v>
      </c>
      <c r="E45" s="20">
        <v>47513</v>
      </c>
      <c r="F45" s="1">
        <v>4.5</v>
      </c>
      <c r="G45" s="9">
        <v>1000</v>
      </c>
      <c r="H45" s="2" t="s">
        <v>1</v>
      </c>
      <c r="I45" s="9">
        <v>0</v>
      </c>
      <c r="J45" s="9">
        <v>0</v>
      </c>
      <c r="K45" s="9">
        <v>0</v>
      </c>
      <c r="L45" s="9">
        <v>1000</v>
      </c>
      <c r="N45" s="22"/>
    </row>
    <row r="46" spans="2:15" x14ac:dyDescent="0.25">
      <c r="B46" s="3" t="s">
        <v>13</v>
      </c>
      <c r="C46" s="1" t="s">
        <v>14</v>
      </c>
      <c r="D46" s="20">
        <v>44552</v>
      </c>
      <c r="E46" s="20">
        <v>46051</v>
      </c>
      <c r="F46" s="1">
        <v>6.875</v>
      </c>
      <c r="G46" s="9">
        <v>287.08999999999997</v>
      </c>
      <c r="H46" s="2" t="s">
        <v>1</v>
      </c>
      <c r="I46" s="9">
        <v>0</v>
      </c>
      <c r="J46" s="9">
        <v>0</v>
      </c>
      <c r="K46" s="9">
        <v>0</v>
      </c>
      <c r="L46" s="9">
        <v>287.08999999999997</v>
      </c>
      <c r="N46" s="22"/>
    </row>
    <row r="47" spans="2:15" x14ac:dyDescent="0.25">
      <c r="B47" s="3" t="s">
        <v>82</v>
      </c>
      <c r="C47" s="1" t="s">
        <v>83</v>
      </c>
      <c r="D47" s="20">
        <v>44614</v>
      </c>
      <c r="E47" s="20">
        <v>47171</v>
      </c>
      <c r="F47" s="1">
        <v>5.5</v>
      </c>
      <c r="G47" s="9">
        <v>1782</v>
      </c>
      <c r="H47" s="2" t="s">
        <v>1</v>
      </c>
      <c r="I47" s="9">
        <v>0</v>
      </c>
      <c r="J47" s="9">
        <v>0</v>
      </c>
      <c r="K47" s="9">
        <v>0</v>
      </c>
      <c r="L47" s="9">
        <v>1782</v>
      </c>
      <c r="N47" s="22"/>
    </row>
    <row r="48" spans="2:15" x14ac:dyDescent="0.25">
      <c r="B48" s="3" t="s">
        <v>84</v>
      </c>
      <c r="C48" s="1" t="s">
        <v>85</v>
      </c>
      <c r="D48" s="20">
        <v>44614</v>
      </c>
      <c r="E48" s="20">
        <v>48632</v>
      </c>
      <c r="F48" s="1">
        <v>6</v>
      </c>
      <c r="G48" s="9">
        <v>1782</v>
      </c>
      <c r="H48" s="2" t="s">
        <v>1</v>
      </c>
      <c r="I48" s="9">
        <v>0</v>
      </c>
      <c r="J48" s="9">
        <v>0</v>
      </c>
      <c r="K48" s="9">
        <v>0</v>
      </c>
      <c r="L48" s="9">
        <v>1782</v>
      </c>
      <c r="N48" s="22"/>
    </row>
    <row r="49" spans="2:14" x14ac:dyDescent="0.25">
      <c r="B49" s="3" t="s">
        <v>101</v>
      </c>
      <c r="C49" s="1" t="s">
        <v>100</v>
      </c>
      <c r="D49" s="20">
        <v>44960</v>
      </c>
      <c r="E49" s="20">
        <v>48613</v>
      </c>
      <c r="F49" s="1">
        <v>13.625</v>
      </c>
      <c r="G49" s="9">
        <v>62282.85</v>
      </c>
      <c r="H49" s="2" t="s">
        <v>6</v>
      </c>
      <c r="I49" s="9">
        <v>0</v>
      </c>
      <c r="J49" s="9">
        <v>0</v>
      </c>
      <c r="K49" s="9">
        <v>0</v>
      </c>
      <c r="L49" s="9">
        <v>1055.9171376935674</v>
      </c>
      <c r="N49" s="22"/>
    </row>
    <row r="50" spans="2:14" ht="15" customHeight="1" x14ac:dyDescent="0.25">
      <c r="B50" s="3" t="s">
        <v>102</v>
      </c>
      <c r="C50" s="1" t="s">
        <v>97</v>
      </c>
      <c r="D50" s="20">
        <v>44960</v>
      </c>
      <c r="E50" s="20">
        <v>47882</v>
      </c>
      <c r="F50" s="1">
        <v>7.05</v>
      </c>
      <c r="G50" s="9">
        <v>700</v>
      </c>
      <c r="H50" s="2" t="s">
        <v>1</v>
      </c>
      <c r="I50" s="9">
        <v>0</v>
      </c>
      <c r="J50" s="9">
        <v>0</v>
      </c>
      <c r="K50" s="9">
        <v>0</v>
      </c>
      <c r="L50" s="9">
        <v>700</v>
      </c>
      <c r="N50" s="22"/>
    </row>
    <row r="51" spans="2:14" ht="14.45" customHeight="1" x14ac:dyDescent="0.25">
      <c r="B51" s="3" t="s">
        <v>104</v>
      </c>
      <c r="C51" s="1" t="s">
        <v>105</v>
      </c>
      <c r="D51" s="20">
        <v>45184</v>
      </c>
      <c r="E51" s="20">
        <v>49567</v>
      </c>
      <c r="F51" s="1">
        <v>11.25</v>
      </c>
      <c r="G51" s="9">
        <v>71000</v>
      </c>
      <c r="H51" s="2" t="s">
        <v>6</v>
      </c>
      <c r="I51" s="9">
        <v>0</v>
      </c>
      <c r="J51" s="9">
        <v>0</v>
      </c>
      <c r="K51" s="9">
        <v>0</v>
      </c>
      <c r="L51" s="9">
        <v>1203.7040176588466</v>
      </c>
      <c r="N51" s="22"/>
    </row>
    <row r="52" spans="2:14" ht="15.75" thickBot="1" x14ac:dyDescent="0.3">
      <c r="B52" s="10"/>
      <c r="C52" s="12"/>
      <c r="D52" s="13"/>
      <c r="E52" s="13"/>
      <c r="F52" s="13"/>
      <c r="G52" s="14"/>
      <c r="H52" s="15" t="s">
        <v>48</v>
      </c>
      <c r="I52" s="14">
        <f>SUBTOTAL(109,Monto_Circulacion8[Exchanged])</f>
        <v>0</v>
      </c>
      <c r="J52" s="14">
        <f>SUBTOTAL(109,Monto_Circulacion8[Capitalized])</f>
        <v>101.51728800000001</v>
      </c>
      <c r="K52" s="14">
        <f>SUBTOTAL(109,Monto_Circulacion8[Reimbursed])</f>
        <v>85187.540089000002</v>
      </c>
      <c r="L52" s="14">
        <f>SUBTOTAL(109,Monto_Circulacion8[Outstanding Amount])</f>
        <v>29123.181182389981</v>
      </c>
    </row>
    <row r="53" spans="2:14" ht="15.75" thickTop="1" x14ac:dyDescent="0.25">
      <c r="B53" s="26" t="s">
        <v>118</v>
      </c>
      <c r="C53" s="26"/>
      <c r="D53" s="26"/>
      <c r="E53" s="26"/>
      <c r="F53" s="26"/>
      <c r="G53" s="26"/>
      <c r="H53" s="26"/>
      <c r="I53" s="26"/>
      <c r="J53" s="26"/>
      <c r="K53" s="26"/>
      <c r="L53" s="9"/>
    </row>
    <row r="54" spans="2:14" x14ac:dyDescent="0.25">
      <c r="B54" s="3"/>
      <c r="C54" s="1"/>
      <c r="D54" s="20"/>
      <c r="E54" s="20"/>
      <c r="F54" s="20"/>
      <c r="G54" s="9"/>
      <c r="H54" s="2"/>
      <c r="I54" s="9"/>
      <c r="J54" s="9"/>
      <c r="K54" s="9"/>
      <c r="L54" s="9"/>
    </row>
    <row r="55" spans="2:14" x14ac:dyDescent="0.25">
      <c r="B55" s="27" t="s">
        <v>117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2:14" x14ac:dyDescent="0.25">
      <c r="B56" s="24" t="s">
        <v>80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2:14" x14ac:dyDescent="0.25">
      <c r="B57" s="8" t="s">
        <v>90</v>
      </c>
      <c r="C57" s="8" t="s">
        <v>91</v>
      </c>
      <c r="D57" s="8" t="s">
        <v>92</v>
      </c>
      <c r="E57" s="8" t="s">
        <v>41</v>
      </c>
      <c r="F57" s="8" t="s">
        <v>93</v>
      </c>
      <c r="G57" s="8" t="s">
        <v>73</v>
      </c>
      <c r="H57" s="8" t="s">
        <v>94</v>
      </c>
      <c r="I57" s="8" t="s">
        <v>89</v>
      </c>
      <c r="J57" s="8" t="s">
        <v>95</v>
      </c>
      <c r="K57" s="8" t="s">
        <v>115</v>
      </c>
      <c r="L57" s="8" t="s">
        <v>116</v>
      </c>
    </row>
    <row r="58" spans="2:14" x14ac:dyDescent="0.25">
      <c r="B58" s="3" t="s">
        <v>52</v>
      </c>
      <c r="C58" s="3" t="s">
        <v>20</v>
      </c>
      <c r="D58" s="16" t="s">
        <v>1</v>
      </c>
      <c r="E58" s="17">
        <v>0</v>
      </c>
      <c r="F58" s="17">
        <v>25.88</v>
      </c>
      <c r="G58" s="17">
        <v>100</v>
      </c>
      <c r="H58" s="17">
        <v>21.56</v>
      </c>
      <c r="I58" s="17">
        <v>100</v>
      </c>
      <c r="J58" s="17">
        <v>12.94</v>
      </c>
      <c r="K58" s="17">
        <v>100</v>
      </c>
      <c r="L58" s="17">
        <v>4.3099999999999996</v>
      </c>
    </row>
    <row r="59" spans="2:14" x14ac:dyDescent="0.25">
      <c r="B59" s="3" t="s">
        <v>51</v>
      </c>
      <c r="C59" s="3" t="s">
        <v>10</v>
      </c>
      <c r="D59" s="16" t="s">
        <v>1</v>
      </c>
      <c r="E59" s="17">
        <v>12.61</v>
      </c>
      <c r="F59" s="17">
        <v>0.37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2:14" x14ac:dyDescent="0.25">
      <c r="B60" s="3" t="s">
        <v>53</v>
      </c>
      <c r="C60" s="3" t="s">
        <v>26</v>
      </c>
      <c r="D60" s="16" t="s">
        <v>1</v>
      </c>
      <c r="E60" s="17">
        <v>0</v>
      </c>
      <c r="F60" s="17">
        <v>93.12</v>
      </c>
      <c r="G60" s="17">
        <v>0</v>
      </c>
      <c r="H60" s="17">
        <v>93.12</v>
      </c>
      <c r="I60" s="17">
        <v>0</v>
      </c>
      <c r="J60" s="17">
        <v>93.12</v>
      </c>
      <c r="K60" s="17">
        <v>0</v>
      </c>
      <c r="L60" s="17">
        <v>93.12</v>
      </c>
    </row>
    <row r="61" spans="2:14" x14ac:dyDescent="0.25">
      <c r="B61" s="3" t="s">
        <v>54</v>
      </c>
      <c r="C61" s="3" t="s">
        <v>26</v>
      </c>
      <c r="D61" s="16" t="s">
        <v>1</v>
      </c>
      <c r="E61" s="17">
        <v>0</v>
      </c>
      <c r="F61" s="17">
        <v>18.62</v>
      </c>
      <c r="G61" s="17">
        <v>0</v>
      </c>
      <c r="H61" s="17">
        <v>18.62</v>
      </c>
      <c r="I61" s="17">
        <v>0</v>
      </c>
      <c r="J61" s="17">
        <v>18.62</v>
      </c>
      <c r="K61" s="17">
        <v>0</v>
      </c>
      <c r="L61" s="17">
        <v>18.62</v>
      </c>
    </row>
    <row r="62" spans="2:14" x14ac:dyDescent="0.25">
      <c r="B62" s="3" t="s">
        <v>55</v>
      </c>
      <c r="C62" s="3" t="s">
        <v>12</v>
      </c>
      <c r="D62" s="16" t="s">
        <v>1</v>
      </c>
      <c r="E62" s="17">
        <v>0</v>
      </c>
      <c r="F62" s="17">
        <v>27.5</v>
      </c>
      <c r="G62" s="17">
        <v>1000</v>
      </c>
      <c r="H62" s="17">
        <v>27.5</v>
      </c>
      <c r="I62" s="17">
        <v>0</v>
      </c>
      <c r="J62" s="17">
        <v>0</v>
      </c>
      <c r="K62" s="17">
        <v>0</v>
      </c>
      <c r="L62" s="17">
        <v>0</v>
      </c>
    </row>
    <row r="63" spans="2:14" x14ac:dyDescent="0.25">
      <c r="B63" s="3" t="s">
        <v>58</v>
      </c>
      <c r="C63" s="3" t="s">
        <v>12</v>
      </c>
      <c r="D63" s="16" t="s">
        <v>1</v>
      </c>
      <c r="E63" s="17">
        <v>0</v>
      </c>
      <c r="F63" s="17">
        <v>7.49</v>
      </c>
      <c r="G63" s="17">
        <v>272.2</v>
      </c>
      <c r="H63" s="17">
        <v>7.49</v>
      </c>
      <c r="I63" s="17">
        <v>0</v>
      </c>
      <c r="J63" s="17">
        <v>0</v>
      </c>
      <c r="K63" s="17">
        <v>0</v>
      </c>
      <c r="L63" s="17">
        <v>0</v>
      </c>
    </row>
    <row r="64" spans="2:14" x14ac:dyDescent="0.25">
      <c r="B64" s="3" t="s">
        <v>56</v>
      </c>
      <c r="C64" s="3" t="s">
        <v>28</v>
      </c>
      <c r="D64" s="16" t="s">
        <v>1</v>
      </c>
      <c r="E64" s="17">
        <v>0</v>
      </c>
      <c r="F64" s="17">
        <v>51.38</v>
      </c>
      <c r="G64" s="17">
        <v>0</v>
      </c>
      <c r="H64" s="17">
        <v>102.75</v>
      </c>
      <c r="I64" s="17">
        <v>0</v>
      </c>
      <c r="J64" s="17">
        <v>102.75</v>
      </c>
      <c r="K64" s="17">
        <v>0</v>
      </c>
      <c r="L64" s="17">
        <v>102.75</v>
      </c>
    </row>
    <row r="65" spans="2:12" x14ac:dyDescent="0.25">
      <c r="B65" s="3" t="s">
        <v>57</v>
      </c>
      <c r="C65" s="3" t="s">
        <v>28</v>
      </c>
      <c r="D65" s="16" t="s">
        <v>1</v>
      </c>
      <c r="E65" s="17">
        <v>0</v>
      </c>
      <c r="F65" s="17">
        <v>17.12</v>
      </c>
      <c r="G65" s="17">
        <v>0</v>
      </c>
      <c r="H65" s="17">
        <v>34.25</v>
      </c>
      <c r="I65" s="17">
        <v>0</v>
      </c>
      <c r="J65" s="17">
        <v>34.25</v>
      </c>
      <c r="K65" s="17">
        <v>0</v>
      </c>
      <c r="L65" s="17">
        <v>34.25</v>
      </c>
    </row>
    <row r="66" spans="2:12" x14ac:dyDescent="0.25">
      <c r="B66" s="3" t="s">
        <v>59</v>
      </c>
      <c r="C66" s="3" t="s">
        <v>14</v>
      </c>
      <c r="D66" s="16" t="s">
        <v>1</v>
      </c>
      <c r="E66" s="17">
        <v>0</v>
      </c>
      <c r="F66" s="17">
        <v>34.380000000000003</v>
      </c>
      <c r="G66" s="17">
        <v>0</v>
      </c>
      <c r="H66" s="17">
        <v>68.75</v>
      </c>
      <c r="I66" s="17">
        <v>1000</v>
      </c>
      <c r="J66" s="17">
        <v>34.380000000000003</v>
      </c>
      <c r="K66" s="17">
        <v>0</v>
      </c>
      <c r="L66" s="17">
        <v>0</v>
      </c>
    </row>
    <row r="67" spans="2:12" x14ac:dyDescent="0.25">
      <c r="B67" s="3" t="s">
        <v>60</v>
      </c>
      <c r="C67" s="3" t="s">
        <v>14</v>
      </c>
      <c r="D67" s="16" t="s">
        <v>1</v>
      </c>
      <c r="E67" s="17">
        <v>0</v>
      </c>
      <c r="F67" s="17">
        <v>17.190000000000001</v>
      </c>
      <c r="G67" s="17">
        <v>0</v>
      </c>
      <c r="H67" s="17">
        <v>34.380000000000003</v>
      </c>
      <c r="I67" s="17">
        <v>500</v>
      </c>
      <c r="J67" s="17">
        <v>17.190000000000001</v>
      </c>
      <c r="K67" s="17">
        <v>0</v>
      </c>
      <c r="L67" s="17">
        <v>0</v>
      </c>
    </row>
    <row r="68" spans="2:12" x14ac:dyDescent="0.25">
      <c r="B68" s="3" t="s">
        <v>74</v>
      </c>
      <c r="C68" s="3" t="s">
        <v>14</v>
      </c>
      <c r="D68" s="16" t="s">
        <v>1</v>
      </c>
      <c r="E68" s="17">
        <v>0</v>
      </c>
      <c r="F68" s="17">
        <v>9.8699999999999992</v>
      </c>
      <c r="G68" s="17">
        <v>0</v>
      </c>
      <c r="H68" s="17">
        <v>19.739999999999998</v>
      </c>
      <c r="I68" s="17">
        <v>287.08999999999997</v>
      </c>
      <c r="J68" s="17">
        <v>9.8699999999999992</v>
      </c>
      <c r="K68" s="17">
        <v>0</v>
      </c>
      <c r="L68" s="17">
        <v>0</v>
      </c>
    </row>
    <row r="69" spans="2:12" x14ac:dyDescent="0.25">
      <c r="B69" s="3" t="s">
        <v>61</v>
      </c>
      <c r="C69" s="3" t="s">
        <v>18</v>
      </c>
      <c r="D69" s="16" t="s">
        <v>1</v>
      </c>
      <c r="E69" s="17">
        <v>0</v>
      </c>
      <c r="F69" s="17">
        <v>35.700000000000003</v>
      </c>
      <c r="G69" s="17">
        <v>0</v>
      </c>
      <c r="H69" s="17">
        <v>71.400000000000006</v>
      </c>
      <c r="I69" s="17">
        <v>0</v>
      </c>
      <c r="J69" s="17">
        <v>71.400000000000006</v>
      </c>
      <c r="K69" s="17">
        <v>1200</v>
      </c>
      <c r="L69" s="17">
        <v>35.700000000000003</v>
      </c>
    </row>
    <row r="70" spans="2:12" x14ac:dyDescent="0.25">
      <c r="B70" s="3" t="s">
        <v>62</v>
      </c>
      <c r="C70" s="3" t="s">
        <v>18</v>
      </c>
      <c r="D70" s="16" t="s">
        <v>1</v>
      </c>
      <c r="E70" s="17">
        <v>0</v>
      </c>
      <c r="F70" s="17">
        <v>14.88</v>
      </c>
      <c r="G70" s="17">
        <v>0</v>
      </c>
      <c r="H70" s="17">
        <v>29.75</v>
      </c>
      <c r="I70" s="17">
        <v>0</v>
      </c>
      <c r="J70" s="17">
        <v>29.75</v>
      </c>
      <c r="K70" s="17">
        <v>500</v>
      </c>
      <c r="L70" s="17">
        <v>14.88</v>
      </c>
    </row>
    <row r="71" spans="2:12" x14ac:dyDescent="0.25">
      <c r="B71" s="3" t="s">
        <v>63</v>
      </c>
      <c r="C71" s="3" t="s">
        <v>30</v>
      </c>
      <c r="D71" s="16" t="s">
        <v>1</v>
      </c>
      <c r="E71" s="17">
        <v>0</v>
      </c>
      <c r="F71" s="17">
        <v>32.5</v>
      </c>
      <c r="G71" s="17">
        <v>0</v>
      </c>
      <c r="H71" s="17">
        <v>65</v>
      </c>
      <c r="I71" s="17">
        <v>0</v>
      </c>
      <c r="J71" s="17">
        <v>65</v>
      </c>
      <c r="K71" s="17">
        <v>0</v>
      </c>
      <c r="L71" s="17">
        <v>65</v>
      </c>
    </row>
    <row r="72" spans="2:12" x14ac:dyDescent="0.25">
      <c r="B72" s="3" t="s">
        <v>64</v>
      </c>
      <c r="C72" s="3" t="s">
        <v>22</v>
      </c>
      <c r="D72" s="16" t="s">
        <v>1</v>
      </c>
      <c r="E72" s="17">
        <v>0</v>
      </c>
      <c r="F72" s="17">
        <v>39</v>
      </c>
      <c r="G72" s="17">
        <v>0</v>
      </c>
      <c r="H72" s="17">
        <v>78</v>
      </c>
      <c r="I72" s="17">
        <v>0</v>
      </c>
      <c r="J72" s="17">
        <v>78</v>
      </c>
      <c r="K72" s="17">
        <v>0</v>
      </c>
      <c r="L72" s="17">
        <v>78</v>
      </c>
    </row>
    <row r="73" spans="2:12" x14ac:dyDescent="0.25">
      <c r="B73" s="3" t="s">
        <v>65</v>
      </c>
      <c r="C73" s="3" t="s">
        <v>32</v>
      </c>
      <c r="D73" s="16" t="s">
        <v>1</v>
      </c>
      <c r="E73" s="17">
        <v>0</v>
      </c>
      <c r="F73" s="17">
        <v>96</v>
      </c>
      <c r="G73" s="17">
        <v>0</v>
      </c>
      <c r="H73" s="17">
        <v>96</v>
      </c>
      <c r="I73" s="17">
        <v>0</v>
      </c>
      <c r="J73" s="17">
        <v>96</v>
      </c>
      <c r="K73" s="17">
        <v>0</v>
      </c>
      <c r="L73" s="17">
        <v>96</v>
      </c>
    </row>
    <row r="74" spans="2:12" x14ac:dyDescent="0.25">
      <c r="B74" s="3" t="s">
        <v>67</v>
      </c>
      <c r="C74" s="3" t="s">
        <v>24</v>
      </c>
      <c r="D74" s="16" t="s">
        <v>1</v>
      </c>
      <c r="E74" s="17">
        <v>0</v>
      </c>
      <c r="F74" s="17">
        <v>22.5</v>
      </c>
      <c r="G74" s="17">
        <v>0</v>
      </c>
      <c r="H74" s="17">
        <v>45</v>
      </c>
      <c r="I74" s="17">
        <v>0</v>
      </c>
      <c r="J74" s="17">
        <v>45</v>
      </c>
      <c r="K74" s="17">
        <v>0</v>
      </c>
      <c r="L74" s="17">
        <v>45</v>
      </c>
    </row>
    <row r="75" spans="2:12" x14ac:dyDescent="0.25">
      <c r="B75" s="3" t="s">
        <v>72</v>
      </c>
      <c r="C75" s="3" t="s">
        <v>24</v>
      </c>
      <c r="D75" s="16" t="s">
        <v>1</v>
      </c>
      <c r="E75" s="17">
        <v>0</v>
      </c>
      <c r="F75" s="17">
        <v>22.5</v>
      </c>
      <c r="G75" s="17">
        <v>0</v>
      </c>
      <c r="H75" s="17">
        <v>45</v>
      </c>
      <c r="I75" s="17">
        <v>0</v>
      </c>
      <c r="J75" s="17">
        <v>45</v>
      </c>
      <c r="K75" s="17">
        <v>0</v>
      </c>
      <c r="L75" s="17">
        <v>45</v>
      </c>
    </row>
    <row r="76" spans="2:12" x14ac:dyDescent="0.25">
      <c r="B76" s="3" t="s">
        <v>66</v>
      </c>
      <c r="C76" s="3" t="s">
        <v>34</v>
      </c>
      <c r="D76" s="16" t="s">
        <v>1</v>
      </c>
      <c r="E76" s="17">
        <v>0</v>
      </c>
      <c r="F76" s="17">
        <v>44.06</v>
      </c>
      <c r="G76" s="17">
        <v>0</v>
      </c>
      <c r="H76" s="17">
        <v>88.12</v>
      </c>
      <c r="I76" s="17">
        <v>0</v>
      </c>
      <c r="J76" s="17">
        <v>88.12</v>
      </c>
      <c r="K76" s="17">
        <v>0</v>
      </c>
      <c r="L76" s="17">
        <v>88.12</v>
      </c>
    </row>
    <row r="77" spans="2:12" x14ac:dyDescent="0.25">
      <c r="B77" s="3" t="s">
        <v>68</v>
      </c>
      <c r="C77" s="3" t="s">
        <v>34</v>
      </c>
      <c r="D77" s="16" t="s">
        <v>1</v>
      </c>
      <c r="E77" s="17">
        <v>0</v>
      </c>
      <c r="F77" s="17">
        <v>49.94</v>
      </c>
      <c r="G77" s="17">
        <v>0</v>
      </c>
      <c r="H77" s="17">
        <v>99.88</v>
      </c>
      <c r="I77" s="17">
        <v>0</v>
      </c>
      <c r="J77" s="17">
        <v>99.88</v>
      </c>
      <c r="K77" s="17">
        <v>0</v>
      </c>
      <c r="L77" s="17">
        <v>99.88</v>
      </c>
    </row>
    <row r="78" spans="2:12" x14ac:dyDescent="0.25">
      <c r="B78" s="3" t="s">
        <v>69</v>
      </c>
      <c r="C78" s="3" t="s">
        <v>39</v>
      </c>
      <c r="D78" s="16" t="s">
        <v>1</v>
      </c>
      <c r="E78" s="17">
        <v>0</v>
      </c>
      <c r="F78" s="17">
        <v>43.88</v>
      </c>
      <c r="G78" s="17">
        <v>0</v>
      </c>
      <c r="H78" s="17">
        <v>87.75</v>
      </c>
      <c r="I78" s="17">
        <v>0</v>
      </c>
      <c r="J78" s="17">
        <v>87.75</v>
      </c>
      <c r="K78" s="17">
        <v>0</v>
      </c>
      <c r="L78" s="17">
        <v>87.75</v>
      </c>
    </row>
    <row r="79" spans="2:12" x14ac:dyDescent="0.25">
      <c r="B79" s="3" t="s">
        <v>70</v>
      </c>
      <c r="C79" s="3" t="s">
        <v>39</v>
      </c>
      <c r="D79" s="16" t="s">
        <v>1</v>
      </c>
      <c r="E79" s="17">
        <v>0</v>
      </c>
      <c r="F79" s="17">
        <v>30.86</v>
      </c>
      <c r="G79" s="17">
        <v>0</v>
      </c>
      <c r="H79" s="17">
        <v>61.72</v>
      </c>
      <c r="I79" s="17">
        <v>0</v>
      </c>
      <c r="J79" s="17">
        <v>61.72</v>
      </c>
      <c r="K79" s="17">
        <v>0</v>
      </c>
      <c r="L79" s="17">
        <v>61.72</v>
      </c>
    </row>
    <row r="80" spans="2:12" x14ac:dyDescent="0.25">
      <c r="B80" s="3" t="s">
        <v>71</v>
      </c>
      <c r="C80" s="3" t="s">
        <v>42</v>
      </c>
      <c r="D80" s="16" t="s">
        <v>1</v>
      </c>
      <c r="E80" s="17">
        <v>0</v>
      </c>
      <c r="F80" s="17">
        <v>39.75</v>
      </c>
      <c r="G80" s="17">
        <v>0</v>
      </c>
      <c r="H80" s="17">
        <v>79.5</v>
      </c>
      <c r="I80" s="17">
        <v>0</v>
      </c>
      <c r="J80" s="17">
        <v>79.5</v>
      </c>
      <c r="K80" s="17">
        <v>0</v>
      </c>
      <c r="L80" s="17">
        <v>79.5</v>
      </c>
    </row>
    <row r="81" spans="2:12" x14ac:dyDescent="0.25">
      <c r="B81" s="3" t="s">
        <v>86</v>
      </c>
      <c r="C81" s="3" t="s">
        <v>83</v>
      </c>
      <c r="D81" s="16" t="s">
        <v>1</v>
      </c>
      <c r="E81" s="17">
        <v>0</v>
      </c>
      <c r="F81" s="17">
        <v>49</v>
      </c>
      <c r="G81" s="17">
        <v>0</v>
      </c>
      <c r="H81" s="17">
        <v>98.01</v>
      </c>
      <c r="I81" s="17">
        <v>0</v>
      </c>
      <c r="J81" s="17">
        <v>98.01</v>
      </c>
      <c r="K81" s="17">
        <v>0</v>
      </c>
      <c r="L81" s="17">
        <v>98.01</v>
      </c>
    </row>
    <row r="82" spans="2:12" x14ac:dyDescent="0.25">
      <c r="B82" s="3" t="s">
        <v>87</v>
      </c>
      <c r="C82" s="3" t="s">
        <v>85</v>
      </c>
      <c r="D82" s="16" t="s">
        <v>1</v>
      </c>
      <c r="E82" s="17">
        <v>0</v>
      </c>
      <c r="F82" s="17">
        <v>53.46</v>
      </c>
      <c r="G82" s="17">
        <v>0</v>
      </c>
      <c r="H82" s="17">
        <v>106.92</v>
      </c>
      <c r="I82" s="17">
        <v>0</v>
      </c>
      <c r="J82" s="17">
        <v>106.92</v>
      </c>
      <c r="K82" s="17">
        <v>0</v>
      </c>
      <c r="L82" s="17">
        <v>106.92</v>
      </c>
    </row>
    <row r="83" spans="2:12" x14ac:dyDescent="0.25">
      <c r="B83" s="3" t="s">
        <v>96</v>
      </c>
      <c r="C83" s="3" t="s">
        <v>97</v>
      </c>
      <c r="D83" s="16" t="s">
        <v>1</v>
      </c>
      <c r="E83" s="17">
        <v>0</v>
      </c>
      <c r="F83" s="17">
        <v>24.68</v>
      </c>
      <c r="G83" s="17">
        <v>0</v>
      </c>
      <c r="H83" s="17">
        <v>49.35</v>
      </c>
      <c r="I83" s="17">
        <v>0</v>
      </c>
      <c r="J83" s="17">
        <v>49.35</v>
      </c>
      <c r="K83" s="17">
        <v>0</v>
      </c>
      <c r="L83" s="17">
        <v>49.35</v>
      </c>
    </row>
    <row r="84" spans="2:12" ht="15.75" thickBot="1" x14ac:dyDescent="0.3">
      <c r="B84" s="12" t="s">
        <v>81</v>
      </c>
      <c r="C84" s="12"/>
      <c r="D84" s="18"/>
      <c r="E84" s="14">
        <f t="shared" ref="E84:L84" si="0">SUM(E58:E83)</f>
        <v>12.61</v>
      </c>
      <c r="F84" s="14">
        <f t="shared" si="0"/>
        <v>901.63</v>
      </c>
      <c r="G84" s="14">
        <f t="shared" si="0"/>
        <v>1372.2</v>
      </c>
      <c r="H84" s="14">
        <f t="shared" si="0"/>
        <v>1529.56</v>
      </c>
      <c r="I84" s="14">
        <f t="shared" si="0"/>
        <v>1887.09</v>
      </c>
      <c r="J84" s="14">
        <f t="shared" si="0"/>
        <v>1424.52</v>
      </c>
      <c r="K84" s="14">
        <f t="shared" si="0"/>
        <v>1800</v>
      </c>
      <c r="L84" s="14">
        <f t="shared" si="0"/>
        <v>1303.8799999999999</v>
      </c>
    </row>
    <row r="85" spans="2:12" ht="15.75" thickTop="1" x14ac:dyDescent="0.25">
      <c r="B85" s="1"/>
      <c r="C85" s="1"/>
      <c r="D85" s="16"/>
      <c r="E85" s="17"/>
      <c r="F85" s="17"/>
      <c r="G85" s="17"/>
      <c r="H85" s="17"/>
      <c r="I85" s="17"/>
      <c r="J85" s="17"/>
      <c r="K85" s="17"/>
      <c r="L85" s="17"/>
    </row>
    <row r="86" spans="2:12" x14ac:dyDescent="0.25">
      <c r="B86" s="1"/>
      <c r="C86" s="1"/>
      <c r="D86" s="16"/>
      <c r="E86" s="17"/>
      <c r="F86" s="17"/>
      <c r="G86" s="17"/>
      <c r="H86" s="17"/>
      <c r="I86" s="17"/>
      <c r="J86" s="17"/>
      <c r="K86" s="17"/>
      <c r="L86" s="17"/>
    </row>
    <row r="87" spans="2:12" x14ac:dyDescent="0.25">
      <c r="B87" s="24" t="s">
        <v>98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x14ac:dyDescent="0.25">
      <c r="B88" s="8" t="s">
        <v>90</v>
      </c>
      <c r="C88" s="8" t="s">
        <v>91</v>
      </c>
      <c r="D88" s="8" t="s">
        <v>92</v>
      </c>
      <c r="E88" s="8" t="s">
        <v>41</v>
      </c>
      <c r="F88" s="8" t="s">
        <v>93</v>
      </c>
      <c r="G88" s="8" t="s">
        <v>73</v>
      </c>
      <c r="H88" s="8" t="s">
        <v>94</v>
      </c>
      <c r="I88" s="8" t="s">
        <v>89</v>
      </c>
      <c r="J88" s="8" t="s">
        <v>95</v>
      </c>
      <c r="K88" s="8" t="s">
        <v>115</v>
      </c>
      <c r="L88" s="8" t="s">
        <v>116</v>
      </c>
    </row>
    <row r="89" spans="2:12" x14ac:dyDescent="0.25">
      <c r="B89" s="3" t="s">
        <v>49</v>
      </c>
      <c r="C89" s="4" t="s">
        <v>16</v>
      </c>
      <c r="D89" s="19" t="s">
        <v>6</v>
      </c>
      <c r="E89" s="19">
        <v>0</v>
      </c>
      <c r="F89" s="19">
        <v>948.77</v>
      </c>
      <c r="G89" s="19">
        <v>0</v>
      </c>
      <c r="H89" s="19">
        <v>948.77</v>
      </c>
      <c r="I89" s="19">
        <v>9730.9500000000007</v>
      </c>
      <c r="J89" s="19">
        <v>474.38</v>
      </c>
      <c r="K89" s="19">
        <v>0</v>
      </c>
      <c r="L89" s="19">
        <v>0</v>
      </c>
    </row>
    <row r="90" spans="2:12" x14ac:dyDescent="0.25">
      <c r="B90" s="3" t="s">
        <v>50</v>
      </c>
      <c r="C90" s="4" t="s">
        <v>16</v>
      </c>
      <c r="D90" s="19" t="s">
        <v>6</v>
      </c>
      <c r="E90" s="19">
        <v>0</v>
      </c>
      <c r="F90" s="19">
        <v>1706.25</v>
      </c>
      <c r="G90" s="19">
        <v>0</v>
      </c>
      <c r="H90" s="19">
        <v>1706.25</v>
      </c>
      <c r="I90" s="19">
        <v>17500</v>
      </c>
      <c r="J90" s="19">
        <v>853.12</v>
      </c>
      <c r="K90" s="19">
        <v>0</v>
      </c>
      <c r="L90" s="19">
        <v>0</v>
      </c>
    </row>
    <row r="91" spans="2:12" x14ac:dyDescent="0.25">
      <c r="B91" s="3" t="s">
        <v>99</v>
      </c>
      <c r="C91" s="4" t="s">
        <v>100</v>
      </c>
      <c r="D91" s="19" t="s">
        <v>6</v>
      </c>
      <c r="E91" s="19">
        <v>0</v>
      </c>
      <c r="F91" s="19">
        <v>4243.0200000000004</v>
      </c>
      <c r="G91" s="19">
        <v>0</v>
      </c>
      <c r="H91" s="19">
        <v>8486.0400000000009</v>
      </c>
      <c r="I91" s="19">
        <v>0</v>
      </c>
      <c r="J91" s="19">
        <v>8486.0400000000009</v>
      </c>
      <c r="K91" s="19">
        <v>0</v>
      </c>
      <c r="L91" s="19">
        <v>8486.0400000000009</v>
      </c>
    </row>
    <row r="92" spans="2:12" x14ac:dyDescent="0.25">
      <c r="B92" s="3" t="s">
        <v>106</v>
      </c>
      <c r="C92" s="4" t="s">
        <v>105</v>
      </c>
      <c r="D92" s="19" t="s">
        <v>6</v>
      </c>
      <c r="E92" s="19">
        <v>0</v>
      </c>
      <c r="F92" s="19">
        <v>3993.75</v>
      </c>
      <c r="G92" s="19">
        <v>0</v>
      </c>
      <c r="H92" s="19">
        <v>7987.5</v>
      </c>
      <c r="I92" s="19">
        <v>0</v>
      </c>
      <c r="J92" s="19">
        <v>7987.5</v>
      </c>
      <c r="K92" s="19">
        <v>0</v>
      </c>
      <c r="L92" s="19">
        <v>7987.5</v>
      </c>
    </row>
    <row r="93" spans="2:12" ht="15.75" thickBot="1" x14ac:dyDescent="0.3">
      <c r="B93" s="12" t="s">
        <v>81</v>
      </c>
      <c r="C93" s="12"/>
      <c r="D93" s="18"/>
      <c r="E93" s="21">
        <f t="shared" ref="E93:L93" si="1">SUBTOTAL(109,E89:E92)</f>
        <v>0</v>
      </c>
      <c r="F93" s="21">
        <f t="shared" si="1"/>
        <v>10891.79</v>
      </c>
      <c r="G93" s="21">
        <f t="shared" si="1"/>
        <v>0</v>
      </c>
      <c r="H93" s="21">
        <f t="shared" si="1"/>
        <v>19128.560000000001</v>
      </c>
      <c r="I93" s="21">
        <f t="shared" si="1"/>
        <v>27230.95</v>
      </c>
      <c r="J93" s="21">
        <f t="shared" si="1"/>
        <v>17801.04</v>
      </c>
      <c r="K93" s="21">
        <f t="shared" si="1"/>
        <v>0</v>
      </c>
      <c r="L93" s="21">
        <f t="shared" si="1"/>
        <v>16473.54</v>
      </c>
    </row>
    <row r="94" spans="2:12" ht="15.75" thickTop="1" x14ac:dyDescent="0.25">
      <c r="B94" s="26" t="s">
        <v>119</v>
      </c>
      <c r="C94" s="26"/>
      <c r="D94" s="26"/>
      <c r="E94" s="26"/>
      <c r="F94" s="26"/>
      <c r="G94" s="26"/>
      <c r="H94" s="26"/>
      <c r="I94" s="26"/>
      <c r="J94" s="26"/>
      <c r="K94" s="26"/>
    </row>
    <row r="95" spans="2:12" x14ac:dyDescent="0.25">
      <c r="B95" s="5"/>
      <c r="C95" s="6"/>
      <c r="D95" s="7"/>
      <c r="E95" s="7"/>
      <c r="F95" s="7"/>
      <c r="G95" s="7"/>
      <c r="H95" s="7"/>
      <c r="I95" s="7"/>
      <c r="J95" s="7"/>
      <c r="K95" s="7"/>
    </row>
  </sheetData>
  <mergeCells count="11">
    <mergeCell ref="B94:K94"/>
    <mergeCell ref="B12:L12"/>
    <mergeCell ref="B55:L55"/>
    <mergeCell ref="B56:L56"/>
    <mergeCell ref="B87:L87"/>
    <mergeCell ref="B53:K53"/>
    <mergeCell ref="B6:L6"/>
    <mergeCell ref="B7:L7"/>
    <mergeCell ref="B8:L8"/>
    <mergeCell ref="B10:L10"/>
    <mergeCell ref="B11:L11"/>
  </mergeCells>
  <phoneticPr fontId="7" type="noConversion"/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F1" sqref="F1:F2"/>
    </sheetView>
  </sheetViews>
  <sheetFormatPr defaultRowHeight="15" x14ac:dyDescent="0.25"/>
  <cols>
    <col min="1" max="1" width="13.85546875" bestFit="1" customWidth="1"/>
    <col min="3" max="3" width="14.42578125" bestFit="1" customWidth="1"/>
    <col min="4" max="4" width="14.7109375" bestFit="1" customWidth="1"/>
    <col min="6" max="6" width="15.42578125" bestFit="1" customWidth="1"/>
  </cols>
  <sheetData>
    <row r="1" spans="1:6" x14ac:dyDescent="0.25">
      <c r="A1" t="s">
        <v>35</v>
      </c>
      <c r="C1" t="s">
        <v>36</v>
      </c>
      <c r="D1" t="s">
        <v>37</v>
      </c>
      <c r="F1" t="s">
        <v>38</v>
      </c>
    </row>
    <row r="2" spans="1:6" x14ac:dyDescent="0.25">
      <c r="A2" s="11">
        <v>44804</v>
      </c>
      <c r="C2">
        <v>2022</v>
      </c>
      <c r="D2">
        <v>2025</v>
      </c>
      <c r="F2" t="s">
        <v>88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s q m i d = " 8 6 4 8 d 6 4 5 - b 1 9 d - 4 e 8 d - 8 a d 8 - c 9 2 5 c d a 0 0 1 e a "   x m l n s = " h t t p : / / s c h e m a s . m i c r o s o f t . c o m / D a t a M a s h u p " > A A A A A B c D A A B Q S w M E F A A C A A g A I Y I s V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I Y I s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G C L F U o i k e 4 D g A A A B E A A A A T A B w A R m 9 y b X V s Y X M v U 2 V j d G l v b j E u b S C i G A A o o B Q A A A A A A A A A A A A A A A A A A A A A A A A A A A A r T k 0 u y c z P U w i G 0 I b W A F B L A Q I t A B Q A A g A I A C G C L F X G r a w E p w A A A P g A A A A S A A A A A A A A A A A A A A A A A A A A A A B D b 2 5 m a W c v U G F j a 2 F n Z S 5 4 b W x Q S w E C L Q A U A A I A C A A h g i x V D 8 r p q 6 Q A A A D p A A A A E w A A A A A A A A A A A A A A A A D z A A A A W 0 N v b n R l b n R f V H l w Z X N d L n h t b F B L A Q I t A B Q A A g A I A C G C L F U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H L / y P i M h F R a h N J Q a + t O + W A A A A A A I A A A A A A A N m A A D A A A A A E A A A A F 8 p r U c x r T x 9 M Q V a z c N M L C g A A A A A B I A A A K A A A A A Q A A A A b 4 y d u 7 L G g x F h 4 i d d O h a m A F A A A A D g g F t z r T I 0 3 z e R O 9 D e 6 2 q W w + l f P 9 W Z z L i g u 0 j I A f 6 + k w Q y d T 6 f d w q 4 8 E k w H / P R T H A R 2 p G O V 4 l 3 V 3 i O U Y z V 5 A 6 4 x i E Z c p 5 c U r a y i U 5 b y M o G N R Q A A A D R B b + j 0 D l j u 8 H M Q E b b 4 f t N m / C J T w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92F805E4FBF44E86213CDEBBA60208" ma:contentTypeVersion="4" ma:contentTypeDescription="Crear nuevo documento." ma:contentTypeScope="" ma:versionID="8853e7e1aa0daa334f9a90f3e1c704c3">
  <xsd:schema xmlns:xsd="http://www.w3.org/2001/XMLSchema" xmlns:xs="http://www.w3.org/2001/XMLSchema" xmlns:p="http://schemas.microsoft.com/office/2006/metadata/properties" xmlns:ns3="167e31ee-f4e7-4866-bbfb-e2660978dd76" targetNamespace="http://schemas.microsoft.com/office/2006/metadata/properties" ma:root="true" ma:fieldsID="c1a9a0d5e0c29908241402c66271216b" ns3:_="">
    <xsd:import namespace="167e31ee-f4e7-4866-bbfb-e2660978dd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e31ee-f4e7-4866-bbfb-e2660978d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F7FA07-AD39-426D-87E6-7FF3C2E63D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EE1134-C1C4-4116-881B-0C767D5AED36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167e31ee-f4e7-4866-bbfb-e2660978dd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D5BE8B-39EC-453D-837E-179797E2C287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9181AC6-CCEA-41C4-B32A-1EFBB80A4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e31ee-f4e7-4866-bbfb-e2660978dd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Bond Ext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Rancier Barinas</dc:creator>
  <cp:lastModifiedBy>Pedro Manuel Joaquin Federico</cp:lastModifiedBy>
  <dcterms:created xsi:type="dcterms:W3CDTF">2020-04-28T21:30:53Z</dcterms:created>
  <dcterms:modified xsi:type="dcterms:W3CDTF">2024-04-24T21:03:06Z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0x010100CD92F805E4FBF44E86213CDEBBA60208</vt:lpwstr>
  </property>
</Properties>
</file>